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2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List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<sst xmlns="http://schemas.openxmlformats.org/spreadsheetml/2006/main" count="22" uniqueCount="22">
  <si>
    <t>STANDARD MIXES</t>
  </si>
  <si>
    <t>Mix</t>
  </si>
  <si>
    <t>O2 %</t>
  </si>
  <si>
    <t>He %</t>
  </si>
  <si>
    <t>N %</t>
  </si>
  <si>
    <t>MOD (m)</t>
  </si>
  <si>
    <t>END v MOD (m)</t>
  </si>
  <si>
    <t>pO2 (bar)</t>
  </si>
  <si>
    <t>pN2 (bar)</t>
  </si>
  <si>
    <t>Target depth (m)</t>
  </si>
  <si>
    <t>END at target depth (m)</t>
  </si>
  <si>
    <t>pO2 at target depth (m)</t>
  </si>
  <si>
    <t>AIR</t>
  </si>
  <si>
    <t>EAN32</t>
  </si>
  <si>
    <t>21 / 35</t>
  </si>
  <si>
    <t>18 / 45</t>
  </si>
  <si>
    <t>15 / 55</t>
  </si>
  <si>
    <t>12 / 65</t>
  </si>
  <si>
    <t>10 / 70</t>
  </si>
  <si>
    <t>YOUR MIX</t>
  </si>
  <si>
    <t>max ppO2 =</t>
  </si>
  <si>
    <t>writeable cells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</si>
</sst>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0.00"/>
  </numFmts>
  <fonts count="11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b val="true"/>
      <u val="single"/>
      <sz val="15"/>
      <color rgb="FF000000"/>
      <name val="Arial"/>
      <family val="2"/>
      <charset val="238"/>
    </font>
    <font>
      <b val="true"/>
      <sz val="10"/>
      <color rgb="FFFFFFFF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b val="true"/>
      <u val="single"/>
      <sz val="15"/>
      <name val="Arial"/>
      <family val="2"/>
      <charset val="238"/>
    </font>
    <font>
      <sz val="9"/>
      <name val="Arial"/>
      <family val="2"/>
      <charset val="238"/>
    </font>
    <font>
      <b val="true"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00"/>
        <bgColor rgb="FF003300"/>
      </patternFill>
    </fill>
    <fill>
      <patternFill patternType="solid">
        <fgColor rgb="FFDDDDDD"/>
        <bgColor rgb="FFCFE7F5"/>
      </patternFill>
    </fill>
    <fill>
      <patternFill patternType="solid">
        <fgColor rgb="FFCFE7F5"/>
        <bgColor rgb="FFDDDDDD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4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8</xdr:col>
      <xdr:colOff>206640</xdr:colOff>
      <xdr:row>1</xdr:row>
      <xdr:rowOff>5400</xdr:rowOff>
    </xdr:from>
    <xdr:to>
      <xdr:col>10</xdr:col>
      <xdr:colOff>863640</xdr:colOff>
      <xdr:row>1</xdr:row>
      <xdr:rowOff>551880</xdr:rowOff>
    </xdr:to>
    <xdr:pic>
      <xdr:nvPicPr>
        <xdr:cNvPr id="0" name="Obrázek 1" descr=""/>
        <xdr:cNvPicPr/>
      </xdr:nvPicPr>
      <xdr:blipFill>
        <a:blip r:embed="rId1"/>
        <a:stretch/>
      </xdr:blipFill>
      <xdr:spPr>
        <a:xfrm>
          <a:off x="4902120" y="137160"/>
          <a:ext cx="2348640" cy="5464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" activeCellId="0" sqref="J3"/>
    </sheetView>
  </sheetViews>
  <sheetFormatPr defaultRowHeight="12.8"/>
  <cols>
    <col collapsed="false" hidden="false" max="1" min="1" style="0" width="11.9897959183673"/>
    <col collapsed="false" hidden="false" max="2" min="2" style="0" width="7.75510204081633"/>
    <col collapsed="false" hidden="false" max="3" min="3" style="0" width="7.33673469387755"/>
    <col collapsed="false" hidden="false" max="4" min="4" style="0" width="7.04591836734694"/>
    <col collapsed="false" hidden="false" max="5" min="5" style="0" width="9.58673469387755"/>
    <col collapsed="false" hidden="false" max="6" min="6" style="0" width="9.30612244897959"/>
    <col collapsed="false" hidden="false" max="7" min="7" style="0" width="6.19897959183674"/>
    <col collapsed="false" hidden="false" max="8" min="8" style="0" width="7.33673469387755"/>
    <col collapsed="false" hidden="false" max="9" min="9" style="0" width="10.2959183673469"/>
    <col collapsed="false" hidden="false" max="10" min="10" style="0" width="13.6785714285714"/>
    <col collapsed="false" hidden="false" max="11" min="11" style="0" width="13.2551020408163"/>
    <col collapsed="false" hidden="false" max="1025" min="12" style="0" width="11.5204081632653"/>
  </cols>
  <sheetData>
    <row r="1" customFormat="false" ht="10.4" hidden="false" customHeight="true" outlineLevel="0" collapsed="false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false" ht="49.95" hidden="false" customHeight="true" outlineLevel="0" collapsed="false">
      <c r="A2" s="3"/>
      <c r="B2" s="4" t="s">
        <v>0</v>
      </c>
      <c r="C2" s="2"/>
      <c r="D2" s="2"/>
      <c r="E2" s="2"/>
      <c r="F2" s="2"/>
      <c r="G2" s="2"/>
      <c r="H2" s="2"/>
      <c r="I2" s="2"/>
      <c r="J2" s="2"/>
      <c r="K2" s="2"/>
    </row>
    <row r="3" customFormat="false" ht="26.85" hidden="false" customHeight="true" outlineLevel="0" collapsed="false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</row>
    <row r="4" customFormat="false" ht="12.8" hidden="false" customHeight="false" outlineLevel="0" collapsed="false">
      <c r="A4" s="6" t="s">
        <v>12</v>
      </c>
      <c r="B4" s="7" t="n">
        <v>21</v>
      </c>
      <c r="C4" s="7" t="n">
        <v>0</v>
      </c>
      <c r="D4" s="7" t="n">
        <f aca="false">100-(B4+C4)</f>
        <v>79</v>
      </c>
      <c r="E4" s="7" t="n">
        <f aca="false">(($B$14/B4*100)-1)*10</f>
        <v>47.1428571428571</v>
      </c>
      <c r="F4" s="7" t="n">
        <f aca="false">(((((E4/10)+1)*(D4/100))/0.79)-1)*10</f>
        <v>47.1428571428571</v>
      </c>
      <c r="G4" s="7" t="n">
        <f aca="false">(E4/10+1)*B4/100</f>
        <v>1.2</v>
      </c>
      <c r="H4" s="7" t="n">
        <f aca="false">(E4/10+1)*D4/100</f>
        <v>4.51428571428571</v>
      </c>
      <c r="I4" s="8"/>
      <c r="J4" s="7" t="str">
        <f aca="false">IF(ISBLANK(I4),"", (((((I4/10)+1)*(D4/100))/0.79)-1)*10  )</f>
        <v/>
      </c>
      <c r="K4" s="9" t="str">
        <f aca="false">IF(ISBLANK(I4),"",(I4/10+1)*B4/100)</f>
        <v/>
      </c>
    </row>
    <row r="5" customFormat="false" ht="12.8" hidden="false" customHeight="false" outlineLevel="0" collapsed="false">
      <c r="A5" s="6" t="s">
        <v>13</v>
      </c>
      <c r="B5" s="7" t="n">
        <v>32</v>
      </c>
      <c r="C5" s="7" t="n">
        <v>0</v>
      </c>
      <c r="D5" s="7" t="n">
        <f aca="false">100-(B5+C5)</f>
        <v>68</v>
      </c>
      <c r="E5" s="7" t="n">
        <f aca="false">(($B$14/B5*100)-1)*10</f>
        <v>27.5</v>
      </c>
      <c r="F5" s="7" t="n">
        <f aca="false">(((((E5/10)+1)*(D5/100))/0.79)-1)*10</f>
        <v>22.2784810126582</v>
      </c>
      <c r="G5" s="7" t="n">
        <f aca="false">(E5/10+1)*B5/100</f>
        <v>1.2</v>
      </c>
      <c r="H5" s="7" t="n">
        <f aca="false">(E5/10+1)*D5/100</f>
        <v>2.55</v>
      </c>
      <c r="I5" s="8" t="n">
        <v>36</v>
      </c>
      <c r="J5" s="7" t="n">
        <f aca="false">IF(ISBLANK(I5),"", (((((I5/10)+1)*(D5/100))/0.79)-1)*10  )</f>
        <v>29.5949367088608</v>
      </c>
      <c r="K5" s="9" t="n">
        <f aca="false">IF(ISBLANK(I5),"",(I5/10+1)*B5/100)</f>
        <v>1.472</v>
      </c>
    </row>
    <row r="6" customFormat="false" ht="12.8" hidden="false" customHeight="false" outlineLevel="0" collapsed="false">
      <c r="A6" s="6" t="s">
        <v>14</v>
      </c>
      <c r="B6" s="7" t="n">
        <v>21</v>
      </c>
      <c r="C6" s="7" t="n">
        <v>35</v>
      </c>
      <c r="D6" s="7" t="n">
        <f aca="false">100-(B6+C6)</f>
        <v>44</v>
      </c>
      <c r="E6" s="7" t="n">
        <f aca="false">(($B$14/B6*100)-1)*10</f>
        <v>47.1428571428571</v>
      </c>
      <c r="F6" s="7" t="n">
        <f aca="false">(((((E6/10)+1)*(D6/100))/0.79)-1)*10</f>
        <v>21.8264014466546</v>
      </c>
      <c r="G6" s="7" t="n">
        <f aca="false">(E6/10+1)*B6/100</f>
        <v>1.2</v>
      </c>
      <c r="H6" s="7" t="n">
        <f aca="false">(E6/10+1)*D6/100</f>
        <v>2.51428571428571</v>
      </c>
      <c r="I6" s="8"/>
      <c r="J6" s="7" t="str">
        <f aca="false">IF(ISBLANK(I6),"", (((((I6/10)+1)*(D6/100))/0.79)-1)*10  )</f>
        <v/>
      </c>
      <c r="K6" s="9" t="str">
        <f aca="false">IF(ISBLANK(I6),"",(I6/10+1)*B6/100)</f>
        <v/>
      </c>
    </row>
    <row r="7" customFormat="false" ht="12.8" hidden="false" customHeight="false" outlineLevel="0" collapsed="false">
      <c r="A7" s="6" t="s">
        <v>15</v>
      </c>
      <c r="B7" s="7" t="n">
        <v>18</v>
      </c>
      <c r="C7" s="7" t="n">
        <v>45</v>
      </c>
      <c r="D7" s="7" t="n">
        <f aca="false">100-(B7+C7)</f>
        <v>37</v>
      </c>
      <c r="E7" s="7" t="n">
        <f aca="false">(($B$14/B7*100)-1)*10</f>
        <v>56.6666666666667</v>
      </c>
      <c r="F7" s="7" t="n">
        <f aca="false">(((((E7/10)+1)*(D7/100))/0.79)-1)*10</f>
        <v>21.2236286919831</v>
      </c>
      <c r="G7" s="7" t="n">
        <f aca="false">(E7/10+1)*B7/100</f>
        <v>1.2</v>
      </c>
      <c r="H7" s="7" t="n">
        <f aca="false">(E7/10+1)*D7/100</f>
        <v>2.46666666666667</v>
      </c>
      <c r="I7" s="8"/>
      <c r="J7" s="7" t="str">
        <f aca="false">IF(ISBLANK(I7),"", (((((I7/10)+1)*(D7/100))/0.79)-1)*10  )</f>
        <v/>
      </c>
      <c r="K7" s="9" t="str">
        <f aca="false">IF(ISBLANK(I7),"",(I7/10+1)*B7/100)</f>
        <v/>
      </c>
    </row>
    <row r="8" customFormat="false" ht="12.8" hidden="false" customHeight="false" outlineLevel="0" collapsed="false">
      <c r="A8" s="6" t="s">
        <v>16</v>
      </c>
      <c r="B8" s="7" t="n">
        <v>15</v>
      </c>
      <c r="C8" s="7" t="n">
        <v>55</v>
      </c>
      <c r="D8" s="7" t="n">
        <f aca="false">100-(B8+C8)</f>
        <v>30</v>
      </c>
      <c r="E8" s="7" t="n">
        <f aca="false">(($B$14/B8*100)-1)*10</f>
        <v>70</v>
      </c>
      <c r="F8" s="7" t="n">
        <f aca="false">(((((E8/10)+1)*(D8/100))/0.79)-1)*10</f>
        <v>20.379746835443</v>
      </c>
      <c r="G8" s="7" t="n">
        <f aca="false">(E8/10+1)*B8/100</f>
        <v>1.2</v>
      </c>
      <c r="H8" s="7" t="n">
        <f aca="false">(E8/10+1)*D8/100</f>
        <v>2.4</v>
      </c>
      <c r="I8" s="8"/>
      <c r="J8" s="7" t="str">
        <f aca="false">IF(ISBLANK(I8),"", (((((I8/10)+1)*(D8/100))/0.79)-1)*10  )</f>
        <v/>
      </c>
      <c r="K8" s="9" t="str">
        <f aca="false">IF(ISBLANK(I8),"",(I8/10+1)*B8/100)</f>
        <v/>
      </c>
    </row>
    <row r="9" customFormat="false" ht="12.8" hidden="false" customHeight="false" outlineLevel="0" collapsed="false">
      <c r="A9" s="10" t="s">
        <v>17</v>
      </c>
      <c r="B9" s="7" t="n">
        <v>12</v>
      </c>
      <c r="C9" s="7" t="n">
        <v>65</v>
      </c>
      <c r="D9" s="7" t="n">
        <f aca="false">100-(B9+C9)</f>
        <v>23</v>
      </c>
      <c r="E9" s="7" t="n">
        <f aca="false">(($B$14/B9*100)-1)*10</f>
        <v>90</v>
      </c>
      <c r="F9" s="7" t="n">
        <f aca="false">(((((E9/10)+1)*(D9/100))/0.79)-1)*10</f>
        <v>19.1139240506329</v>
      </c>
      <c r="G9" s="7" t="n">
        <f aca="false">(E9/10+1)*B9/100</f>
        <v>1.2</v>
      </c>
      <c r="H9" s="7" t="n">
        <f aca="false">(E9/10+1)*D9/100</f>
        <v>2.3</v>
      </c>
      <c r="I9" s="8"/>
      <c r="J9" s="7" t="str">
        <f aca="false">IF(ISBLANK(I9),"", (((((I9/10)+1)*(D9/100))/0.79)-1)*10  )</f>
        <v/>
      </c>
      <c r="K9" s="9" t="str">
        <f aca="false">IF(ISBLANK(I9),"",(I9/10+1)*B9/100)</f>
        <v/>
      </c>
    </row>
    <row r="10" customFormat="false" ht="12.8" hidden="false" customHeight="false" outlineLevel="0" collapsed="false">
      <c r="A10" s="6" t="s">
        <v>18</v>
      </c>
      <c r="B10" s="7" t="n">
        <v>10</v>
      </c>
      <c r="C10" s="7" t="n">
        <v>70</v>
      </c>
      <c r="D10" s="7" t="n">
        <f aca="false">100-(B10+C10)</f>
        <v>20</v>
      </c>
      <c r="E10" s="7" t="n">
        <f aca="false">(($B$14/B10*100)-1)*10</f>
        <v>110</v>
      </c>
      <c r="F10" s="7" t="n">
        <f aca="false">(((((E10/10)+1)*(D10/100))/0.79)-1)*10</f>
        <v>20.379746835443</v>
      </c>
      <c r="G10" s="7" t="n">
        <f aca="false">(E10/10+1)*B10/100</f>
        <v>1.2</v>
      </c>
      <c r="H10" s="7" t="n">
        <f aca="false">(E10/10+1)*D10/100</f>
        <v>2.4</v>
      </c>
      <c r="I10" s="8"/>
      <c r="J10" s="7" t="str">
        <f aca="false">IF(ISBLANK(I10),"", (((((I10/10)+1)*(D10/100))/0.79)-1)*10  )</f>
        <v/>
      </c>
      <c r="K10" s="9" t="str">
        <f aca="false">IF(ISBLANK(I10),"",(I10/10+1)*B10/100)</f>
        <v/>
      </c>
    </row>
    <row r="11" customFormat="false" ht="52.95" hidden="false" customHeight="true" outlineLevel="0" collapsed="false">
      <c r="A11" s="11"/>
      <c r="B11" s="12" t="s">
        <v>19</v>
      </c>
      <c r="C11" s="13"/>
      <c r="D11" s="13"/>
      <c r="E11" s="14"/>
      <c r="F11" s="14"/>
      <c r="G11" s="13"/>
      <c r="H11" s="13"/>
      <c r="I11" s="1"/>
      <c r="J11" s="13" t="str">
        <f aca="false">IF(ISBLANK(I11),"", (((((I11/10)+1)*(D11/100))/0.79)-1)*10  )</f>
        <v/>
      </c>
      <c r="K11" s="13"/>
    </row>
    <row r="12" customFormat="false" ht="12.8" hidden="false" customHeight="false" outlineLevel="0" collapsed="false">
      <c r="A12" s="15" t="str">
        <f aca="false">CONCATENATE(B12," / ",C12)</f>
        <v>10 / 60</v>
      </c>
      <c r="B12" s="16" t="n">
        <v>10</v>
      </c>
      <c r="C12" s="16" t="n">
        <v>60</v>
      </c>
      <c r="D12" s="16" t="n">
        <f aca="false">100-(B12+C12)</f>
        <v>30</v>
      </c>
      <c r="E12" s="7" t="n">
        <f aca="false">(($B$14/B12*100)-1)*10</f>
        <v>110</v>
      </c>
      <c r="F12" s="7" t="n">
        <f aca="false">(((((E12/10)+1)*(D12/100))/0.79)-1)*10</f>
        <v>35.5696202531645</v>
      </c>
      <c r="G12" s="7" t="n">
        <f aca="false">(E12/10+1)*B12/100</f>
        <v>1.2</v>
      </c>
      <c r="H12" s="7" t="n">
        <f aca="false">(E12/10+1)*D12/100</f>
        <v>3.6</v>
      </c>
      <c r="I12" s="8" t="n">
        <v>125</v>
      </c>
      <c r="J12" s="7" t="n">
        <f aca="false">IF(ISBLANK(I12),"", (((((I12/10)+1)*(D12/100))/0.79)-1)*10  )</f>
        <v>41.2658227848101</v>
      </c>
      <c r="K12" s="9" t="n">
        <f aca="false">IF(ISBLANK(I12),"",(I12/10+1)*B12/100)</f>
        <v>1.35</v>
      </c>
    </row>
    <row r="13" customFormat="false" ht="12.8" hidden="false" customHeight="false" outlineLevel="0" collapsed="false">
      <c r="B13" s="17"/>
      <c r="C13" s="17"/>
      <c r="D13" s="17"/>
      <c r="E13" s="17"/>
      <c r="F13" s="17"/>
      <c r="G13" s="17"/>
      <c r="H13" s="17"/>
    </row>
    <row r="14" customFormat="false" ht="12.8" hidden="false" customHeight="false" outlineLevel="0" collapsed="false">
      <c r="A14" s="18" t="s">
        <v>20</v>
      </c>
      <c r="B14" s="16" t="n">
        <v>1.2</v>
      </c>
      <c r="C14" s="17"/>
      <c r="D14" s="17"/>
      <c r="E14" s="17"/>
      <c r="F14" s="17"/>
      <c r="G14" s="17"/>
      <c r="H14" s="17"/>
      <c r="J14" s="19"/>
      <c r="K14" s="20" t="s">
        <v>21</v>
      </c>
    </row>
  </sheetData>
  <sheetProtection sheet="true" password="ceba" objects="true" scenarios="true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Roman,obyčejné"&amp;12&amp;A</oddHeader>
    <oddFooter>&amp;C&amp;"Times New Roman,obyčejné"&amp;12Stránka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195112</TotalTime>
  <Application>LibreOffice/4.4.1.2$Windows_x86 LibreOffice_project/45e2de17089c24a1fa810c8f975a7171ba4cd432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2017-05-27T16:14:51Z</dcterms:created>
  <dc:language>cs-CZ</dc:language>
  <dcterms:modified xsi:type="dcterms:W3CDTF">2017-05-30T21:41:24Z</dcterms:modified>
  <cp:revision>7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